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515" windowHeight="10035"/>
  </bookViews>
  <sheets>
    <sheet name="LKW" sheetId="1" r:id="rId1"/>
  </sheets>
  <calcPr calcId="125725"/>
</workbook>
</file>

<file path=xl/calcChain.xml><?xml version="1.0" encoding="utf-8"?>
<calcChain xmlns="http://schemas.openxmlformats.org/spreadsheetml/2006/main">
  <c r="C15" i="1"/>
  <c r="B35"/>
  <c r="C25"/>
  <c r="D25" s="1"/>
  <c r="C24"/>
  <c r="D24" s="1"/>
  <c r="C23"/>
  <c r="D23" s="1"/>
  <c r="C22"/>
  <c r="D22" s="1"/>
  <c r="F10"/>
  <c r="G10" s="1"/>
  <c r="C16" s="1"/>
  <c r="D16" s="1"/>
  <c r="E10"/>
  <c r="C14" l="1"/>
  <c r="B26"/>
  <c r="B27" s="1"/>
  <c r="D15"/>
  <c r="D14"/>
  <c r="B17" l="1"/>
  <c r="B18" s="1"/>
  <c r="B29" l="1"/>
  <c r="B30" s="1"/>
  <c r="B36" s="1"/>
</calcChain>
</file>

<file path=xl/sharedStrings.xml><?xml version="1.0" encoding="utf-8"?>
<sst xmlns="http://schemas.openxmlformats.org/spreadsheetml/2006/main" count="54" uniqueCount="46">
  <si>
    <t>Werte zu Verbrauch und Laufleistung</t>
  </si>
  <si>
    <t>Fr./netto</t>
  </si>
  <si>
    <t>Preis Treibstoff je Liter in Fr./netto</t>
  </si>
  <si>
    <t>LKW inkl. Auflieger/Hänger/Trailer - Kosten je km ohne Treibstoff</t>
  </si>
  <si>
    <t xml:space="preserve">Kosten Arbeitsstunde intern </t>
  </si>
  <si>
    <t>Fuhrparkabhängige / Herstellerabhängige Werte</t>
  </si>
  <si>
    <t>Verbrauch</t>
  </si>
  <si>
    <t xml:space="preserve">Laufleistung </t>
  </si>
  <si>
    <t>Laufleistung</t>
  </si>
  <si>
    <t xml:space="preserve">Verbrauch </t>
  </si>
  <si>
    <t>Anzahl</t>
  </si>
  <si>
    <t>L je 100km</t>
  </si>
  <si>
    <t>km im Monat</t>
  </si>
  <si>
    <t>km im Jahr</t>
  </si>
  <si>
    <t>L im Monat</t>
  </si>
  <si>
    <t>L im Jahr</t>
  </si>
  <si>
    <t>LKW inkl. Auflieger/Hänger/Trailer</t>
  </si>
  <si>
    <t>Einsparungen von Kraftstoffverbrauch und Kosten</t>
  </si>
  <si>
    <t>Einsparung</t>
  </si>
  <si>
    <t>in %</t>
  </si>
  <si>
    <t>in Fr./netto</t>
  </si>
  <si>
    <t>Verbrauchsreduktion durch optimierte Fahrweise</t>
  </si>
  <si>
    <t>Verbrauchsreduktion durch optimierte Touren und Disposition</t>
  </si>
  <si>
    <t xml:space="preserve">Verbrauchsreduktion durch Vermeidung unnötigen / leer Fahrten </t>
  </si>
  <si>
    <t>Summe Einsparungen Kraftstoffverbrauchskosten</t>
  </si>
  <si>
    <t>Einsparungen in h interne Arbeitszeite</t>
  </si>
  <si>
    <t>h/Fzg./Monat</t>
  </si>
  <si>
    <t>h im Jahr</t>
  </si>
  <si>
    <t>in €/netto/Jahr</t>
  </si>
  <si>
    <t>manueller Download Fahrerkarte und Massenspeicher</t>
  </si>
  <si>
    <t>manuelles Erfassen handgeschriebener Formulare</t>
  </si>
  <si>
    <t>manuelle Auswertung Kraftstoffverbrauch und Verschleiss</t>
  </si>
  <si>
    <t>manuelle Kontrolle Lenk-, Ruhe- und Pausenzeiten / Doppelwoche</t>
  </si>
  <si>
    <t>Summe Einsparungen Arbeitszeit</t>
  </si>
  <si>
    <t>Einsparungen je Fahrzeug im Jahr:</t>
  </si>
  <si>
    <t>Einsparungen je Fahrzeug in 24 Monaten (Laufzeit):</t>
  </si>
  <si>
    <t xml:space="preserve">ROI Rechnung </t>
  </si>
  <si>
    <t>Investitionskosten</t>
  </si>
  <si>
    <t>1x Investition für YellowFox Hardware je Fahrzeug:</t>
  </si>
  <si>
    <t>(Gem. Auftragsbestätigung 136109 / LKW)</t>
  </si>
  <si>
    <t>Kosten für Portalnutzung je Fahrzeug / Laufzeit inkl. Datenflat:</t>
  </si>
  <si>
    <t>(entspricht 52.83 x 24 Monate)</t>
  </si>
  <si>
    <t>Summe Kosten:</t>
  </si>
  <si>
    <t>Vollamortisation nach Monat:</t>
  </si>
  <si>
    <t>grün = zu befüllende Felder</t>
  </si>
  <si>
    <t>YellowFox ROI Rechner - für LKW und andere Fahrzeuge</t>
  </si>
</sst>
</file>

<file path=xl/styles.xml><?xml version="1.0" encoding="utf-8"?>
<styleSheet xmlns="http://schemas.openxmlformats.org/spreadsheetml/2006/main">
  <numFmts count="3">
    <numFmt numFmtId="5" formatCode="&quot;Fr.&quot;\ #,##0;&quot;Fr.&quot;\ \-#,##0"/>
    <numFmt numFmtId="164" formatCode="&quot;Fr.&quot;\ #,##0.00"/>
    <numFmt numFmtId="165" formatCode="#,##0.00\ &quot;€&quot;"/>
  </numFmts>
  <fonts count="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4" xfId="0" applyFont="1" applyFill="1" applyBorder="1"/>
    <xf numFmtId="0" fontId="4" fillId="0" borderId="5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7" xfId="0" applyFont="1" applyBorder="1"/>
    <xf numFmtId="164" fontId="2" fillId="5" borderId="0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9" xfId="0" applyFont="1" applyBorder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5" fontId="2" fillId="6" borderId="12" xfId="0" applyNumberFormat="1" applyFont="1" applyFill="1" applyBorder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/>
    <xf numFmtId="0" fontId="4" fillId="4" borderId="0" xfId="0" applyFont="1" applyFill="1" applyBorder="1" applyAlignment="1"/>
    <xf numFmtId="0" fontId="4" fillId="4" borderId="8" xfId="0" applyFont="1" applyFill="1" applyBorder="1" applyAlignment="1"/>
    <xf numFmtId="165" fontId="4" fillId="4" borderId="10" xfId="0" applyNumberFormat="1" applyFont="1" applyFill="1" applyBorder="1" applyAlignment="1"/>
    <xf numFmtId="0" fontId="4" fillId="4" borderId="10" xfId="0" applyFont="1" applyFill="1" applyBorder="1" applyAlignment="1"/>
    <xf numFmtId="0" fontId="4" fillId="4" borderId="11" xfId="0" applyFont="1" applyFill="1" applyBorder="1" applyAlignment="1"/>
    <xf numFmtId="5" fontId="4" fillId="0" borderId="12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165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3" borderId="13" xfId="0" applyFont="1" applyFill="1" applyBorder="1"/>
    <xf numFmtId="165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19" xfId="0" applyFont="1" applyFill="1" applyBorder="1"/>
    <xf numFmtId="0" fontId="5" fillId="3" borderId="19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5" fillId="3" borderId="21" xfId="0" applyFont="1" applyFill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5" fontId="2" fillId="0" borderId="1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/>
    </xf>
    <xf numFmtId="5" fontId="2" fillId="0" borderId="2" xfId="0" applyNumberFormat="1" applyFont="1" applyBorder="1" applyAlignment="1">
      <alignment horizontal="center"/>
    </xf>
    <xf numFmtId="5" fontId="2" fillId="0" borderId="3" xfId="0" applyNumberFormat="1" applyFont="1" applyBorder="1" applyAlignment="1">
      <alignment horizontal="center"/>
    </xf>
    <xf numFmtId="5" fontId="3" fillId="0" borderId="12" xfId="0" applyNumberFormat="1" applyFont="1" applyBorder="1" applyAlignment="1">
      <alignment horizontal="center"/>
    </xf>
    <xf numFmtId="5" fontId="2" fillId="0" borderId="12" xfId="0" applyNumberFormat="1" applyFont="1" applyBorder="1" applyAlignment="1">
      <alignment horizontal="center"/>
    </xf>
    <xf numFmtId="5" fontId="6" fillId="3" borderId="1" xfId="0" applyNumberFormat="1" applyFont="1" applyFill="1" applyBorder="1" applyAlignment="1">
      <alignment horizontal="center"/>
    </xf>
    <xf numFmtId="5" fontId="6" fillId="3" borderId="2" xfId="0" applyNumberFormat="1" applyFont="1" applyFill="1" applyBorder="1" applyAlignment="1">
      <alignment horizontal="center"/>
    </xf>
    <xf numFmtId="5" fontId="6" fillId="3" borderId="3" xfId="0" applyNumberFormat="1" applyFont="1" applyFill="1" applyBorder="1" applyAlignment="1">
      <alignment horizontal="center"/>
    </xf>
    <xf numFmtId="2" fontId="5" fillId="7" borderId="22" xfId="0" applyNumberFormat="1" applyFont="1" applyFill="1" applyBorder="1" applyAlignment="1">
      <alignment horizontal="center"/>
    </xf>
    <xf numFmtId="5" fontId="3" fillId="3" borderId="1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5" fontId="2" fillId="5" borderId="12" xfId="0" applyNumberFormat="1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B10" sqref="B10"/>
    </sheetView>
  </sheetViews>
  <sheetFormatPr baseColWidth="10" defaultRowHeight="15"/>
  <cols>
    <col min="1" max="1" width="52.5703125" customWidth="1"/>
    <col min="2" max="2" width="13.5703125" style="49" customWidth="1"/>
    <col min="3" max="3" width="11.7109375" style="49" customWidth="1"/>
    <col min="4" max="4" width="14.85546875" style="49" customWidth="1"/>
    <col min="5" max="6" width="11.7109375" style="49" customWidth="1"/>
    <col min="7" max="7" width="24" style="49" customWidth="1"/>
  </cols>
  <sheetData>
    <row r="1" spans="1:7" ht="30" customHeight="1">
      <c r="A1" s="54" t="s">
        <v>45</v>
      </c>
      <c r="B1" s="55"/>
      <c r="C1" s="55"/>
      <c r="D1" s="55"/>
      <c r="E1" s="55"/>
      <c r="F1" s="55"/>
      <c r="G1" s="56"/>
    </row>
    <row r="2" spans="1:7" s="1" customFormat="1" ht="5.0999999999999996" customHeight="1">
      <c r="B2" s="2"/>
      <c r="C2" s="2"/>
      <c r="D2" s="2"/>
      <c r="E2" s="2"/>
      <c r="F2" s="2"/>
      <c r="G2" s="2"/>
    </row>
    <row r="3" spans="1:7" s="1" customFormat="1" ht="15.75">
      <c r="A3" s="3" t="s">
        <v>0</v>
      </c>
      <c r="B3" s="4" t="s">
        <v>1</v>
      </c>
      <c r="C3" s="5"/>
      <c r="D3" s="5"/>
      <c r="E3" s="5"/>
      <c r="F3" s="5"/>
      <c r="G3" s="6"/>
    </row>
    <row r="4" spans="1:7" s="1" customFormat="1" ht="12.75">
      <c r="A4" s="7" t="s">
        <v>2</v>
      </c>
      <c r="B4" s="8">
        <v>1.7</v>
      </c>
      <c r="C4" s="9"/>
      <c r="D4" s="9"/>
      <c r="E4" s="9"/>
      <c r="F4" s="9"/>
      <c r="G4" s="10"/>
    </row>
    <row r="5" spans="1:7" s="1" customFormat="1" ht="12.75">
      <c r="A5" s="7" t="s">
        <v>3</v>
      </c>
      <c r="B5" s="8">
        <v>2.1</v>
      </c>
      <c r="C5" s="9"/>
      <c r="D5" s="9"/>
      <c r="E5" s="9"/>
      <c r="F5" s="9"/>
      <c r="G5" s="10"/>
    </row>
    <row r="6" spans="1:7" s="1" customFormat="1" ht="12.75">
      <c r="A6" s="11" t="s">
        <v>4</v>
      </c>
      <c r="B6" s="8">
        <v>50</v>
      </c>
      <c r="C6" s="12"/>
      <c r="D6" s="12"/>
      <c r="E6" s="12"/>
      <c r="F6" s="12"/>
      <c r="G6" s="13"/>
    </row>
    <row r="7" spans="1:7" s="1" customFormat="1" ht="5.0999999999999996" customHeight="1">
      <c r="B7" s="2"/>
      <c r="C7" s="2"/>
      <c r="D7" s="2"/>
      <c r="E7" s="2"/>
      <c r="F7" s="2"/>
      <c r="G7" s="2"/>
    </row>
    <row r="8" spans="1:7" s="1" customFormat="1" ht="15.75">
      <c r="A8" s="3" t="s">
        <v>5</v>
      </c>
      <c r="B8" s="14"/>
      <c r="C8" s="14" t="s">
        <v>6</v>
      </c>
      <c r="D8" s="14" t="s">
        <v>7</v>
      </c>
      <c r="E8" s="14" t="s">
        <v>8</v>
      </c>
      <c r="F8" s="14" t="s">
        <v>6</v>
      </c>
      <c r="G8" s="14" t="s">
        <v>9</v>
      </c>
    </row>
    <row r="9" spans="1:7" s="1" customFormat="1" ht="12.75">
      <c r="A9" s="7"/>
      <c r="B9" s="14" t="s">
        <v>10</v>
      </c>
      <c r="C9" s="14" t="s">
        <v>11</v>
      </c>
      <c r="D9" s="14" t="s">
        <v>12</v>
      </c>
      <c r="E9" s="14" t="s">
        <v>13</v>
      </c>
      <c r="F9" s="14" t="s">
        <v>14</v>
      </c>
      <c r="G9" s="14" t="s">
        <v>15</v>
      </c>
    </row>
    <row r="10" spans="1:7" s="1" customFormat="1" ht="12.75">
      <c r="A10" s="11" t="s">
        <v>16</v>
      </c>
      <c r="B10" s="15">
        <v>20</v>
      </c>
      <c r="C10" s="15">
        <v>20</v>
      </c>
      <c r="D10" s="15">
        <v>8000</v>
      </c>
      <c r="E10" s="16">
        <f>D10*12</f>
        <v>96000</v>
      </c>
      <c r="F10" s="16">
        <f>D10/100*C10*B10</f>
        <v>32000</v>
      </c>
      <c r="G10" s="16">
        <f>F10*12</f>
        <v>384000</v>
      </c>
    </row>
    <row r="11" spans="1:7" s="1" customFormat="1" ht="5.0999999999999996" customHeight="1">
      <c r="B11" s="2"/>
      <c r="C11" s="2"/>
      <c r="D11" s="2"/>
      <c r="E11" s="2"/>
      <c r="F11" s="2"/>
      <c r="G11" s="2"/>
    </row>
    <row r="12" spans="1:7" s="1" customFormat="1" ht="15.75">
      <c r="A12" s="3" t="s">
        <v>17</v>
      </c>
      <c r="B12" s="14"/>
      <c r="C12" s="14" t="s">
        <v>18</v>
      </c>
      <c r="D12" s="14" t="s">
        <v>18</v>
      </c>
      <c r="E12" s="5"/>
      <c r="F12" s="5"/>
      <c r="G12" s="6"/>
    </row>
    <row r="13" spans="1:7" s="1" customFormat="1" ht="12.75">
      <c r="A13" s="7"/>
      <c r="B13" s="14" t="s">
        <v>19</v>
      </c>
      <c r="C13" s="14" t="s">
        <v>15</v>
      </c>
      <c r="D13" s="14" t="s">
        <v>20</v>
      </c>
      <c r="E13" s="9"/>
      <c r="F13" s="9"/>
      <c r="G13" s="10"/>
    </row>
    <row r="14" spans="1:7" s="1" customFormat="1" ht="12.75">
      <c r="A14" s="7" t="s">
        <v>21</v>
      </c>
      <c r="B14" s="15">
        <v>2</v>
      </c>
      <c r="C14" s="16">
        <f>$G$10/100*B14</f>
        <v>7680</v>
      </c>
      <c r="D14" s="17">
        <f>C14*$B$4</f>
        <v>13056</v>
      </c>
      <c r="E14" s="9"/>
      <c r="F14" s="9"/>
      <c r="G14" s="18"/>
    </row>
    <row r="15" spans="1:7" s="1" customFormat="1" ht="12.75">
      <c r="A15" s="7" t="s">
        <v>22</v>
      </c>
      <c r="B15" s="15">
        <v>2</v>
      </c>
      <c r="C15" s="16">
        <f t="shared" ref="C15:C16" si="0">$G$10/100*B15</f>
        <v>7680</v>
      </c>
      <c r="D15" s="17">
        <f t="shared" ref="D15:D16" si="1">C15*$B$4</f>
        <v>13056</v>
      </c>
      <c r="E15" s="9"/>
      <c r="F15" s="9"/>
      <c r="G15" s="18"/>
    </row>
    <row r="16" spans="1:7" s="1" customFormat="1" ht="12.75">
      <c r="A16" s="7" t="s">
        <v>23</v>
      </c>
      <c r="B16" s="15">
        <v>2</v>
      </c>
      <c r="C16" s="16">
        <f t="shared" si="0"/>
        <v>7680</v>
      </c>
      <c r="D16" s="17">
        <f t="shared" si="1"/>
        <v>13056</v>
      </c>
      <c r="E16" s="9"/>
      <c r="F16" s="9"/>
      <c r="G16" s="18"/>
    </row>
    <row r="17" spans="1:7" s="1" customFormat="1" ht="12.75">
      <c r="A17" s="7" t="s">
        <v>24</v>
      </c>
      <c r="B17" s="57">
        <f>SUM(D14:D16)</f>
        <v>39168</v>
      </c>
      <c r="C17" s="58"/>
      <c r="D17" s="59"/>
      <c r="E17" s="19"/>
      <c r="F17" s="20"/>
      <c r="G17" s="21"/>
    </row>
    <row r="18" spans="1:7" s="1" customFormat="1" ht="15.75">
      <c r="A18" s="11" t="s">
        <v>24</v>
      </c>
      <c r="B18" s="60">
        <f>B17*2</f>
        <v>78336</v>
      </c>
      <c r="C18" s="60"/>
      <c r="D18" s="60"/>
      <c r="E18" s="22"/>
      <c r="F18" s="23"/>
      <c r="G18" s="24"/>
    </row>
    <row r="19" spans="1:7" s="1" customFormat="1" ht="5.0999999999999996" customHeight="1">
      <c r="B19" s="2"/>
      <c r="C19" s="2"/>
      <c r="D19" s="2"/>
      <c r="E19" s="2"/>
      <c r="F19" s="2"/>
      <c r="G19" s="2"/>
    </row>
    <row r="20" spans="1:7" s="1" customFormat="1" ht="15.75">
      <c r="A20" s="3" t="s">
        <v>25</v>
      </c>
      <c r="B20" s="14" t="s">
        <v>18</v>
      </c>
      <c r="C20" s="14" t="s">
        <v>18</v>
      </c>
      <c r="D20" s="14" t="s">
        <v>18</v>
      </c>
      <c r="E20" s="5"/>
      <c r="F20" s="5"/>
      <c r="G20" s="6"/>
    </row>
    <row r="21" spans="1:7" s="1" customFormat="1" ht="12.75">
      <c r="A21" s="7"/>
      <c r="B21" s="14" t="s">
        <v>26</v>
      </c>
      <c r="C21" s="14" t="s">
        <v>27</v>
      </c>
      <c r="D21" s="14" t="s">
        <v>28</v>
      </c>
      <c r="E21" s="9"/>
      <c r="F21" s="9"/>
      <c r="G21" s="10"/>
    </row>
    <row r="22" spans="1:7" s="1" customFormat="1" ht="12.75">
      <c r="A22" s="7" t="s">
        <v>29</v>
      </c>
      <c r="B22" s="15">
        <v>0.25</v>
      </c>
      <c r="C22" s="16">
        <f>B22*12</f>
        <v>3</v>
      </c>
      <c r="D22" s="25">
        <f>C22*$B$6</f>
        <v>150</v>
      </c>
      <c r="E22" s="26"/>
      <c r="F22" s="26"/>
      <c r="G22" s="27"/>
    </row>
    <row r="23" spans="1:7" s="1" customFormat="1" ht="12.75">
      <c r="A23" s="7" t="s">
        <v>30</v>
      </c>
      <c r="B23" s="15"/>
      <c r="C23" s="16">
        <f>B23*12</f>
        <v>0</v>
      </c>
      <c r="D23" s="25">
        <f>C23*$B$6</f>
        <v>0</v>
      </c>
      <c r="E23" s="26"/>
      <c r="F23" s="26"/>
      <c r="G23" s="27"/>
    </row>
    <row r="24" spans="1:7" s="1" customFormat="1" ht="12.75">
      <c r="A24" s="7" t="s">
        <v>31</v>
      </c>
      <c r="B24" s="15">
        <v>0.25</v>
      </c>
      <c r="C24" s="16">
        <f t="shared" ref="C24:C25" si="2">B24*12</f>
        <v>3</v>
      </c>
      <c r="D24" s="25">
        <f t="shared" ref="D24:D25" si="3">C24*$B$6</f>
        <v>150</v>
      </c>
      <c r="E24" s="26"/>
      <c r="F24" s="26"/>
      <c r="G24" s="27"/>
    </row>
    <row r="25" spans="1:7" s="1" customFormat="1" ht="12.75">
      <c r="A25" s="7" t="s">
        <v>32</v>
      </c>
      <c r="B25" s="15">
        <v>0.25</v>
      </c>
      <c r="C25" s="16">
        <f t="shared" si="2"/>
        <v>3</v>
      </c>
      <c r="D25" s="25">
        <f t="shared" si="3"/>
        <v>150</v>
      </c>
      <c r="E25" s="9"/>
      <c r="F25" s="9"/>
      <c r="G25" s="18"/>
    </row>
    <row r="26" spans="1:7" s="1" customFormat="1" ht="12.75">
      <c r="A26" s="7" t="s">
        <v>33</v>
      </c>
      <c r="B26" s="61">
        <f>SUM(D22:D25)</f>
        <v>450</v>
      </c>
      <c r="C26" s="61"/>
      <c r="D26" s="61"/>
      <c r="E26" s="9"/>
      <c r="F26" s="9"/>
      <c r="G26" s="18"/>
    </row>
    <row r="27" spans="1:7" s="1" customFormat="1" ht="15.75">
      <c r="A27" s="7" t="s">
        <v>33</v>
      </c>
      <c r="B27" s="60">
        <f>B26*2</f>
        <v>900</v>
      </c>
      <c r="C27" s="60"/>
      <c r="D27" s="60"/>
      <c r="E27" s="12"/>
      <c r="F27" s="12"/>
      <c r="G27" s="28"/>
    </row>
    <row r="28" spans="1:7" s="1" customFormat="1" ht="5.0999999999999996" customHeight="1">
      <c r="B28" s="2"/>
      <c r="C28" s="2"/>
      <c r="D28" s="2"/>
      <c r="E28" s="2"/>
      <c r="F28" s="2"/>
      <c r="G28" s="2"/>
    </row>
    <row r="29" spans="1:7" s="1" customFormat="1" ht="12.75">
      <c r="A29" s="29" t="s">
        <v>34</v>
      </c>
      <c r="B29" s="50">
        <f>B17+B26</f>
        <v>39618</v>
      </c>
      <c r="C29" s="50"/>
      <c r="D29" s="50"/>
      <c r="E29" s="51"/>
      <c r="F29" s="52"/>
      <c r="G29" s="53"/>
    </row>
    <row r="30" spans="1:7" s="1" customFormat="1" ht="15.75">
      <c r="A30" s="30" t="s">
        <v>35</v>
      </c>
      <c r="B30" s="66">
        <f>B29*2</f>
        <v>79236</v>
      </c>
      <c r="C30" s="66"/>
      <c r="D30" s="66"/>
      <c r="E30" s="67"/>
      <c r="F30" s="68"/>
      <c r="G30" s="69"/>
    </row>
    <row r="31" spans="1:7" s="1" customFormat="1" ht="16.5" thickBot="1">
      <c r="A31" s="31"/>
      <c r="B31" s="32"/>
      <c r="C31" s="33"/>
      <c r="D31" s="33"/>
      <c r="E31" s="34"/>
      <c r="F31" s="35"/>
      <c r="G31" s="35"/>
    </row>
    <row r="32" spans="1:7" s="1" customFormat="1" ht="15.75">
      <c r="A32" s="36" t="s">
        <v>36</v>
      </c>
      <c r="B32" s="70" t="s">
        <v>37</v>
      </c>
      <c r="C32" s="71"/>
      <c r="D32" s="72"/>
      <c r="E32" s="37"/>
      <c r="F32" s="38"/>
      <c r="G32" s="39"/>
    </row>
    <row r="33" spans="1:7" s="1" customFormat="1" ht="12.75">
      <c r="A33" s="40" t="s">
        <v>38</v>
      </c>
      <c r="B33" s="73">
        <v>2000</v>
      </c>
      <c r="C33" s="73"/>
      <c r="D33" s="73"/>
      <c r="E33" s="74" t="s">
        <v>39</v>
      </c>
      <c r="F33" s="75"/>
      <c r="G33" s="76"/>
    </row>
    <row r="34" spans="1:7">
      <c r="A34" s="41" t="s">
        <v>40</v>
      </c>
      <c r="B34" s="73">
        <v>663.6</v>
      </c>
      <c r="C34" s="73"/>
      <c r="D34" s="73"/>
      <c r="E34" s="74" t="s">
        <v>41</v>
      </c>
      <c r="F34" s="75"/>
      <c r="G34" s="76"/>
    </row>
    <row r="35" spans="1:7" ht="15.75">
      <c r="A35" s="42" t="s">
        <v>42</v>
      </c>
      <c r="B35" s="62">
        <f>B33+B34</f>
        <v>2663.6</v>
      </c>
      <c r="C35" s="63"/>
      <c r="D35" s="64"/>
      <c r="E35" s="43"/>
      <c r="F35" s="43"/>
      <c r="G35" s="44"/>
    </row>
    <row r="36" spans="1:7" ht="15.75" thickBot="1">
      <c r="A36" s="45" t="s">
        <v>43</v>
      </c>
      <c r="B36" s="65">
        <f>B35/(B30/24)</f>
        <v>0.80678479479024678</v>
      </c>
      <c r="C36" s="65"/>
      <c r="D36" s="65"/>
      <c r="E36" s="46"/>
      <c r="F36" s="46"/>
      <c r="G36" s="47"/>
    </row>
    <row r="38" spans="1:7">
      <c r="A38" s="48" t="s">
        <v>44</v>
      </c>
    </row>
  </sheetData>
  <mergeCells count="16">
    <mergeCell ref="B35:D35"/>
    <mergeCell ref="B36:D36"/>
    <mergeCell ref="B30:D30"/>
    <mergeCell ref="E30:G30"/>
    <mergeCell ref="B32:D32"/>
    <mergeCell ref="B33:D33"/>
    <mergeCell ref="E33:G33"/>
    <mergeCell ref="B34:D34"/>
    <mergeCell ref="E34:G34"/>
    <mergeCell ref="B29:D29"/>
    <mergeCell ref="E29:G29"/>
    <mergeCell ref="A1:G1"/>
    <mergeCell ref="B17:D17"/>
    <mergeCell ref="B18:D18"/>
    <mergeCell ref="B26:D26"/>
    <mergeCell ref="B27:D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LKW</vt:lpstr>
    </vt:vector>
  </TitlesOfParts>
  <Company>autohauser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Thomas Hauser</cp:lastModifiedBy>
  <dcterms:created xsi:type="dcterms:W3CDTF">2016-05-31T08:58:40Z</dcterms:created>
  <dcterms:modified xsi:type="dcterms:W3CDTF">2018-05-24T04:42:02Z</dcterms:modified>
</cp:coreProperties>
</file>